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755" windowHeight="9465" activeTab="0"/>
  </bookViews>
  <sheets>
    <sheet name="2013 год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Kopylova</author>
  </authors>
  <commentList>
    <comment ref="BK13" authorId="0">
      <text>
        <r>
          <rPr>
            <b/>
            <sz val="8"/>
            <rFont val="Tahoma"/>
            <family val="0"/>
          </rPr>
          <t>Kopylova:</t>
        </r>
        <r>
          <rPr>
            <sz val="8"/>
            <rFont val="Tahoma"/>
            <family val="0"/>
          </rPr>
          <t xml:space="preserve">
плюс УЭС содержание
</t>
        </r>
      </text>
    </comment>
    <comment ref="BK34" authorId="0">
      <text>
        <r>
          <rPr>
            <b/>
            <sz val="8"/>
            <rFont val="Tahoma"/>
            <family val="0"/>
          </rPr>
          <t>Kopylova:</t>
        </r>
        <r>
          <rPr>
            <sz val="8"/>
            <rFont val="Tahoma"/>
            <family val="0"/>
          </rPr>
          <t xml:space="preserve">
плюс потери УЭС</t>
        </r>
      </text>
    </comment>
  </commentList>
</comments>
</file>

<file path=xl/sharedStrings.xml><?xml version="1.0" encoding="utf-8"?>
<sst xmlns="http://schemas.openxmlformats.org/spreadsheetml/2006/main" count="100" uniqueCount="71">
  <si>
    <t>Организация</t>
  </si>
  <si>
    <t>Приложение № 1</t>
  </si>
  <si>
    <t>ООО "Электросети"</t>
  </si>
  <si>
    <t>к Приказу Федеральной</t>
  </si>
  <si>
    <t>службы по тарифам</t>
  </si>
  <si>
    <t>от 02.03.2011 № 56-э</t>
  </si>
  <si>
    <t>по передаче электрической энергии сетевыми организациями, регулирование тарифов</t>
  </si>
  <si>
    <t>на услуги которых осуществляется методом экономически обоснованных расходов</t>
  </si>
  <si>
    <t xml:space="preserve">Всего </t>
  </si>
  <si>
    <t>сети Северск</t>
  </si>
  <si>
    <t xml:space="preserve">сети  п.Самусь </t>
  </si>
  <si>
    <t>№ п/п</t>
  </si>
  <si>
    <t>Показатель</t>
  </si>
  <si>
    <t>Ед.
изм.</t>
  </si>
  <si>
    <t>Примечание ***</t>
  </si>
  <si>
    <t>план *</t>
  </si>
  <si>
    <t>факт **</t>
  </si>
  <si>
    <t>факт  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</si>
  <si>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</si>
  <si>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</si>
  <si>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</si>
  <si>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</si>
  <si>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</si>
  <si>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</si>
  <si>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Себестоимость, всего, в том числе:</t>
  </si>
  <si>
    <t>1.1.1</t>
  </si>
  <si>
    <t>Материальные расходы, всего</t>
  </si>
  <si>
    <t>1.1.1.1</t>
  </si>
  <si>
    <t>в том числе на ремонт</t>
  </si>
  <si>
    <t>1.1.2</t>
  </si>
  <si>
    <t>Фонд оплаты труда и отчисления на социальные нужды, всего</t>
  </si>
  <si>
    <t>1.1.1.2</t>
  </si>
  <si>
    <t>1.1.3</t>
  </si>
  <si>
    <t>Амортизационные отчисления</t>
  </si>
  <si>
    <t>1.1.4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</si>
  <si>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</si>
  <si>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</si>
  <si>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</si>
  <si>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</si>
  <si>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</si>
  <si>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</si>
  <si>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</si>
  <si>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1.2</t>
  </si>
  <si>
    <t>Прибыль(убыток) до налогообложения</t>
  </si>
  <si>
    <t>1.2.1</t>
  </si>
  <si>
    <t>Налог на прибыль</t>
  </si>
  <si>
    <t>1.2.2</t>
  </si>
  <si>
    <t>Чистая прибыль, всего, в том числе: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</si>
  <si>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</si>
  <si>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</si>
  <si>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</si>
  <si>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</si>
  <si>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</si>
  <si>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</si>
  <si>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</si>
  <si>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</si>
  <si>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</si>
  <si>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</si>
  <si>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</si>
  <si>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(п. 1.1.1.1 + п. 1.1.1.2)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</si>
  <si>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</si>
  <si>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</si>
  <si>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</si>
  <si>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Примечание:</t>
  </si>
  <si>
    <t>_____*_В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</t>
  </si>
  <si>
    <t>____**_Информация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</si>
  <si>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___***_При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</si>
  <si>
    <t>Информация о структуре и объемах затрат на оказание услуг</t>
  </si>
  <si>
    <t>2013 год</t>
  </si>
  <si>
    <t>за 2013 год</t>
  </si>
  <si>
    <t>Сети п.Самусь - "котел" в ТРК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</si>
</sst>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_р_._-;\-* #,##0.0_р_._-;_-* &quot;-&quot;??_р_._-;_-@_-"/>
    <numFmt numFmtId="167" formatCode="_-* #,##0_р_._-;\-* #,##0_р_._-;_-* &quot;-&quot;??_р_._-;_-@_-"/>
  </numFmts>
  <fonts count="14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53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8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7" fontId="2" fillId="0" borderId="1" xfId="18" applyNumberFormat="1" applyFont="1" applyBorder="1" applyAlignment="1">
      <alignment horizontal="center" vertical="center"/>
    </xf>
    <xf numFmtId="167" fontId="2" fillId="2" borderId="1" xfId="18" applyNumberFormat="1" applyFont="1" applyFill="1" applyBorder="1" applyAlignment="1">
      <alignment horizontal="center" vertical="center"/>
    </xf>
    <xf numFmtId="167" fontId="2" fillId="3" borderId="1" xfId="18" applyNumberFormat="1" applyFont="1" applyFill="1" applyBorder="1" applyAlignment="1">
      <alignment horizontal="center" vertical="top"/>
    </xf>
    <xf numFmtId="167" fontId="2" fillId="3" borderId="1" xfId="18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40"/>
  <sheetViews>
    <sheetView tabSelected="1" workbookViewId="0" topLeftCell="A7">
      <pane xSplit="59" ySplit="9" topLeftCell="BH19" activePane="bottomRight" state="frozen"/>
      <selection pane="topLeft" activeCell="A7" sqref="A7"/>
      <selection pane="topRight" activeCell="BH7" sqref="BH7"/>
      <selection pane="bottomLeft" activeCell="A16" sqref="A16"/>
      <selection pane="bottomRight" activeCell="BH33" sqref="BH33"/>
    </sheetView>
  </sheetViews>
  <sheetFormatPr defaultColWidth="9.00390625" defaultRowHeight="15" customHeight="1"/>
  <cols>
    <col min="1" max="47" width="0.875" style="1" customWidth="1"/>
    <col min="48" max="48" width="5.375" style="1" customWidth="1"/>
    <col min="49" max="49" width="1.25" style="1" customWidth="1"/>
    <col min="50" max="59" width="0.875" style="1" customWidth="1"/>
    <col min="60" max="60" width="12.125" style="1" customWidth="1"/>
    <col min="61" max="61" width="11.625" style="12" customWidth="1"/>
    <col min="62" max="62" width="12.125" style="12" customWidth="1"/>
    <col min="63" max="63" width="11.625" style="12" customWidth="1"/>
    <col min="64" max="64" width="12.125" style="12" customWidth="1"/>
    <col min="65" max="65" width="11.625" style="12" customWidth="1"/>
    <col min="66" max="66" width="15.375" style="1" customWidth="1"/>
    <col min="67" max="16384" width="0.875" style="1" customWidth="1"/>
  </cols>
  <sheetData>
    <row r="1" spans="1:65" s="2" customFormat="1" ht="12" customHeight="1">
      <c r="A1" s="1" t="s">
        <v>0</v>
      </c>
      <c r="B1" s="1"/>
      <c r="BM1" s="2" t="s">
        <v>1</v>
      </c>
    </row>
    <row r="2" spans="1:66" s="2" customFormat="1" ht="15" customHeight="1">
      <c r="A2" s="18" t="s">
        <v>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J2" s="3"/>
      <c r="BL2" s="3"/>
      <c r="BM2" s="2" t="s">
        <v>3</v>
      </c>
      <c r="BN2" s="3"/>
    </row>
    <row r="3" s="2" customFormat="1" ht="12" customHeight="1">
      <c r="BM3" s="2" t="s">
        <v>4</v>
      </c>
    </row>
    <row r="4" s="2" customFormat="1" ht="12" customHeight="1">
      <c r="BM4" s="2" t="s">
        <v>5</v>
      </c>
    </row>
    <row r="5" spans="61:65" ht="12.75" customHeight="1">
      <c r="BI5" s="1"/>
      <c r="BJ5" s="1"/>
      <c r="BK5" s="1"/>
      <c r="BL5" s="1"/>
      <c r="BM5" s="1"/>
    </row>
    <row r="6" spans="1:66" s="4" customFormat="1" ht="14.25" customHeight="1">
      <c r="A6" s="19" t="s">
        <v>67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</row>
    <row r="7" spans="1:66" s="4" customFormat="1" ht="14.25" customHeight="1">
      <c r="A7" s="19" t="s">
        <v>6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</row>
    <row r="8" spans="1:66" s="4" customFormat="1" ht="14.25" customHeight="1">
      <c r="A8" s="19" t="s">
        <v>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</row>
    <row r="9" spans="1:66" s="4" customFormat="1" ht="14.25" customHeight="1">
      <c r="A9" s="19" t="s">
        <v>69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</row>
    <row r="10" spans="3:116" ht="14.25" customHeight="1"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20" t="s">
        <v>8</v>
      </c>
      <c r="BI10" s="21"/>
      <c r="BJ10" s="22" t="s">
        <v>9</v>
      </c>
      <c r="BK10" s="21"/>
      <c r="BL10" s="22" t="s">
        <v>10</v>
      </c>
      <c r="BM10" s="20"/>
      <c r="BN10" s="7"/>
      <c r="DL10" s="8"/>
    </row>
    <row r="11" spans="1:66" ht="15">
      <c r="A11" s="33" t="s">
        <v>11</v>
      </c>
      <c r="B11" s="34"/>
      <c r="C11" s="34"/>
      <c r="D11" s="34"/>
      <c r="E11" s="34"/>
      <c r="F11" s="34"/>
      <c r="G11" s="34"/>
      <c r="H11" s="35"/>
      <c r="I11" s="25" t="s">
        <v>12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5"/>
      <c r="AW11" s="33" t="s">
        <v>13</v>
      </c>
      <c r="AX11" s="34"/>
      <c r="AY11" s="34"/>
      <c r="AZ11" s="34"/>
      <c r="BA11" s="34"/>
      <c r="BB11" s="34"/>
      <c r="BC11" s="34"/>
      <c r="BD11" s="34"/>
      <c r="BE11" s="34"/>
      <c r="BF11" s="34"/>
      <c r="BG11" s="35"/>
      <c r="BH11" s="23" t="s">
        <v>68</v>
      </c>
      <c r="BI11" s="24"/>
      <c r="BJ11" s="23" t="s">
        <v>68</v>
      </c>
      <c r="BK11" s="24"/>
      <c r="BL11" s="23" t="s">
        <v>68</v>
      </c>
      <c r="BM11" s="24"/>
      <c r="BN11" s="25" t="s">
        <v>14</v>
      </c>
    </row>
    <row r="12" spans="1:66" ht="15">
      <c r="A12" s="26"/>
      <c r="B12" s="36"/>
      <c r="C12" s="36"/>
      <c r="D12" s="36"/>
      <c r="E12" s="36"/>
      <c r="F12" s="36"/>
      <c r="G12" s="36"/>
      <c r="H12" s="37"/>
      <c r="I12" s="2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7"/>
      <c r="AW12" s="26"/>
      <c r="AX12" s="36"/>
      <c r="AY12" s="36"/>
      <c r="AZ12" s="36"/>
      <c r="BA12" s="36"/>
      <c r="BB12" s="36"/>
      <c r="BC12" s="36"/>
      <c r="BD12" s="36"/>
      <c r="BE12" s="36"/>
      <c r="BF12" s="36"/>
      <c r="BG12" s="37"/>
      <c r="BH12" s="9" t="s">
        <v>15</v>
      </c>
      <c r="BI12" s="9" t="s">
        <v>16</v>
      </c>
      <c r="BJ12" s="9" t="s">
        <v>15</v>
      </c>
      <c r="BK12" s="10" t="s">
        <v>17</v>
      </c>
      <c r="BL12" s="9" t="s">
        <v>15</v>
      </c>
      <c r="BM12" s="10" t="s">
        <v>16</v>
      </c>
      <c r="BN12" s="26"/>
    </row>
    <row r="13" spans="1:66" ht="30" customHeight="1">
      <c r="A13" s="27" t="s">
        <v>18</v>
      </c>
      <c r="B13" s="28"/>
      <c r="C13" s="28"/>
      <c r="D13" s="28"/>
      <c r="E13" s="28"/>
      <c r="F13" s="28"/>
      <c r="G13" s="28"/>
      <c r="H13" s="29"/>
      <c r="I13" s="9"/>
      <c r="J13" s="30" t="s">
        <v>19</v>
      </c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1"/>
      <c r="AW13" s="23" t="s">
        <v>20</v>
      </c>
      <c r="AX13" s="24"/>
      <c r="AY13" s="24"/>
      <c r="AZ13" s="24"/>
      <c r="BA13" s="24"/>
      <c r="BB13" s="24"/>
      <c r="BC13" s="24"/>
      <c r="BD13" s="24"/>
      <c r="BE13" s="24"/>
      <c r="BF13" s="24"/>
      <c r="BG13" s="32"/>
      <c r="BH13" s="14">
        <f>BJ13+BL13</f>
        <v>122289.3</v>
      </c>
      <c r="BI13" s="14">
        <f>BK13+BM13</f>
        <v>137039.8</v>
      </c>
      <c r="BJ13" s="15">
        <f>BJ14+11888</f>
        <v>122289.3</v>
      </c>
      <c r="BK13" s="14">
        <f>BK14+(16408.9-4405)</f>
        <v>137039.8</v>
      </c>
      <c r="BL13" s="14"/>
      <c r="BM13" s="14"/>
      <c r="BN13" s="11" t="s">
        <v>70</v>
      </c>
    </row>
    <row r="14" spans="1:66" ht="30" customHeight="1">
      <c r="A14" s="27" t="s">
        <v>21</v>
      </c>
      <c r="B14" s="28"/>
      <c r="C14" s="28"/>
      <c r="D14" s="28"/>
      <c r="E14" s="28"/>
      <c r="F14" s="28"/>
      <c r="G14" s="28"/>
      <c r="H14" s="29"/>
      <c r="I14" s="9"/>
      <c r="J14" s="30" t="s">
        <v>22</v>
      </c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1"/>
      <c r="AW14" s="23" t="s">
        <v>20</v>
      </c>
      <c r="AX14" s="24"/>
      <c r="AY14" s="24"/>
      <c r="AZ14" s="24"/>
      <c r="BA14" s="24"/>
      <c r="BB14" s="24"/>
      <c r="BC14" s="24"/>
      <c r="BD14" s="24"/>
      <c r="BE14" s="24"/>
      <c r="BF14" s="24"/>
      <c r="BG14" s="32"/>
      <c r="BH14" s="14">
        <f aca="true" t="shared" si="0" ref="BH14:BH35">BJ14+BL14</f>
        <v>120591.5</v>
      </c>
      <c r="BI14" s="14">
        <f aca="true" t="shared" si="1" ref="BI14:BI35">BK14+BM14</f>
        <v>132964.6</v>
      </c>
      <c r="BJ14" s="15">
        <v>110401.3</v>
      </c>
      <c r="BK14" s="15">
        <v>125035.9</v>
      </c>
      <c r="BL14" s="15">
        <v>10190.2</v>
      </c>
      <c r="BM14" s="15">
        <v>7928.7</v>
      </c>
      <c r="BN14" s="11"/>
    </row>
    <row r="15" spans="1:66" ht="15">
      <c r="A15" s="27" t="s">
        <v>23</v>
      </c>
      <c r="B15" s="28"/>
      <c r="C15" s="28"/>
      <c r="D15" s="28"/>
      <c r="E15" s="28"/>
      <c r="F15" s="28"/>
      <c r="G15" s="28"/>
      <c r="H15" s="29"/>
      <c r="I15" s="9"/>
      <c r="J15" s="30" t="s">
        <v>24</v>
      </c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1"/>
      <c r="AW15" s="23" t="s">
        <v>20</v>
      </c>
      <c r="AX15" s="24"/>
      <c r="AY15" s="24"/>
      <c r="AZ15" s="24"/>
      <c r="BA15" s="24"/>
      <c r="BB15" s="24"/>
      <c r="BC15" s="24"/>
      <c r="BD15" s="24"/>
      <c r="BE15" s="24"/>
      <c r="BF15" s="24"/>
      <c r="BG15" s="32"/>
      <c r="BH15" s="14">
        <f t="shared" si="0"/>
        <v>109312.1</v>
      </c>
      <c r="BI15" s="14">
        <f t="shared" si="1"/>
        <v>106878.90000000001</v>
      </c>
      <c r="BJ15" s="15">
        <v>100257.5</v>
      </c>
      <c r="BK15" s="15">
        <v>96516.3</v>
      </c>
      <c r="BL15" s="15">
        <v>9054.6</v>
      </c>
      <c r="BM15" s="15">
        <v>10362.6</v>
      </c>
      <c r="BN15" s="11"/>
    </row>
    <row r="16" spans="1:66" ht="15" customHeight="1">
      <c r="A16" s="27" t="s">
        <v>25</v>
      </c>
      <c r="B16" s="28"/>
      <c r="C16" s="28"/>
      <c r="D16" s="28"/>
      <c r="E16" s="28"/>
      <c r="F16" s="28"/>
      <c r="G16" s="28"/>
      <c r="H16" s="29"/>
      <c r="I16" s="9"/>
      <c r="J16" s="30" t="s">
        <v>26</v>
      </c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1"/>
      <c r="AW16" s="23" t="s">
        <v>20</v>
      </c>
      <c r="AX16" s="24"/>
      <c r="AY16" s="24"/>
      <c r="AZ16" s="24"/>
      <c r="BA16" s="24"/>
      <c r="BB16" s="24"/>
      <c r="BC16" s="24"/>
      <c r="BD16" s="24"/>
      <c r="BE16" s="24"/>
      <c r="BF16" s="24"/>
      <c r="BG16" s="32"/>
      <c r="BH16" s="14">
        <f t="shared" si="0"/>
        <v>11600</v>
      </c>
      <c r="BI16" s="14">
        <f t="shared" si="1"/>
        <v>20988.500000000004</v>
      </c>
      <c r="BJ16" s="16">
        <f>BJ15-BJ18-BJ20-BJ21</f>
        <v>10442.699999999999</v>
      </c>
      <c r="BK16" s="16">
        <f>BK15-BK18-BK20-BK21</f>
        <v>19992.800000000003</v>
      </c>
      <c r="BL16" s="16">
        <f>BL15-BL18-BL20-BL21</f>
        <v>1157.3000000000006</v>
      </c>
      <c r="BM16" s="16">
        <f>BM15-BM18-BM20-BM21</f>
        <v>995.6999999999997</v>
      </c>
      <c r="BN16" s="11"/>
    </row>
    <row r="17" spans="1:66" ht="15" customHeight="1">
      <c r="A17" s="27" t="s">
        <v>27</v>
      </c>
      <c r="B17" s="28"/>
      <c r="C17" s="28"/>
      <c r="D17" s="28"/>
      <c r="E17" s="28"/>
      <c r="F17" s="28"/>
      <c r="G17" s="28"/>
      <c r="H17" s="29"/>
      <c r="I17" s="9"/>
      <c r="J17" s="30" t="s">
        <v>28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1"/>
      <c r="AW17" s="23" t="s">
        <v>20</v>
      </c>
      <c r="AX17" s="24"/>
      <c r="AY17" s="24"/>
      <c r="AZ17" s="24"/>
      <c r="BA17" s="24"/>
      <c r="BB17" s="24"/>
      <c r="BC17" s="24"/>
      <c r="BD17" s="24"/>
      <c r="BE17" s="24"/>
      <c r="BF17" s="24"/>
      <c r="BG17" s="32"/>
      <c r="BH17" s="14">
        <f t="shared" si="0"/>
        <v>0</v>
      </c>
      <c r="BI17" s="14">
        <f t="shared" si="1"/>
        <v>4976.3</v>
      </c>
      <c r="BJ17" s="17"/>
      <c r="BK17" s="15">
        <f>2126.5+2568.2</f>
        <v>4694.7</v>
      </c>
      <c r="BL17" s="17"/>
      <c r="BM17" s="15">
        <f>32.9+248.7</f>
        <v>281.59999999999997</v>
      </c>
      <c r="BN17" s="11"/>
    </row>
    <row r="18" spans="1:66" ht="30" customHeight="1">
      <c r="A18" s="27" t="s">
        <v>29</v>
      </c>
      <c r="B18" s="28"/>
      <c r="C18" s="28"/>
      <c r="D18" s="28"/>
      <c r="E18" s="28"/>
      <c r="F18" s="28"/>
      <c r="G18" s="28"/>
      <c r="H18" s="29"/>
      <c r="I18" s="9"/>
      <c r="J18" s="30" t="s">
        <v>30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1"/>
      <c r="AW18" s="23" t="s">
        <v>20</v>
      </c>
      <c r="AX18" s="24"/>
      <c r="AY18" s="24"/>
      <c r="AZ18" s="24"/>
      <c r="BA18" s="24"/>
      <c r="BB18" s="24"/>
      <c r="BC18" s="24"/>
      <c r="BD18" s="24"/>
      <c r="BE18" s="24"/>
      <c r="BF18" s="24"/>
      <c r="BG18" s="32"/>
      <c r="BH18" s="14">
        <f t="shared" si="0"/>
        <v>80075.9</v>
      </c>
      <c r="BI18" s="14">
        <f t="shared" si="1"/>
        <v>67629.3</v>
      </c>
      <c r="BJ18" s="15">
        <f>56636.7+17104.3</f>
        <v>73741</v>
      </c>
      <c r="BK18" s="15">
        <f>47789.1+12158</f>
        <v>59947.1</v>
      </c>
      <c r="BL18" s="15">
        <f>4865.5+1469.4</f>
        <v>6334.9</v>
      </c>
      <c r="BM18" s="15">
        <f>6090.3+1591.9</f>
        <v>7682.200000000001</v>
      </c>
      <c r="BN18" s="11"/>
    </row>
    <row r="19" spans="1:66" ht="15" customHeight="1">
      <c r="A19" s="27" t="s">
        <v>31</v>
      </c>
      <c r="B19" s="28"/>
      <c r="C19" s="28"/>
      <c r="D19" s="28"/>
      <c r="E19" s="28"/>
      <c r="F19" s="28"/>
      <c r="G19" s="28"/>
      <c r="H19" s="29"/>
      <c r="I19" s="9"/>
      <c r="J19" s="30" t="s">
        <v>28</v>
      </c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1"/>
      <c r="AW19" s="23" t="s">
        <v>20</v>
      </c>
      <c r="AX19" s="24"/>
      <c r="AY19" s="24"/>
      <c r="AZ19" s="24"/>
      <c r="BA19" s="24"/>
      <c r="BB19" s="24"/>
      <c r="BC19" s="24"/>
      <c r="BD19" s="24"/>
      <c r="BE19" s="24"/>
      <c r="BF19" s="24"/>
      <c r="BG19" s="32"/>
      <c r="BH19" s="14">
        <f t="shared" si="0"/>
        <v>0</v>
      </c>
      <c r="BI19" s="14">
        <f t="shared" si="1"/>
        <v>0</v>
      </c>
      <c r="BJ19" s="14"/>
      <c r="BK19" s="14"/>
      <c r="BL19" s="14">
        <v>0</v>
      </c>
      <c r="BM19" s="14"/>
      <c r="BN19" s="11"/>
    </row>
    <row r="20" spans="1:66" ht="15">
      <c r="A20" s="27" t="s">
        <v>32</v>
      </c>
      <c r="B20" s="28"/>
      <c r="C20" s="28"/>
      <c r="D20" s="28"/>
      <c r="E20" s="28"/>
      <c r="F20" s="28"/>
      <c r="G20" s="28"/>
      <c r="H20" s="29"/>
      <c r="I20" s="9"/>
      <c r="J20" s="30" t="s">
        <v>33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1"/>
      <c r="AW20" s="23" t="s">
        <v>20</v>
      </c>
      <c r="AX20" s="24"/>
      <c r="AY20" s="24"/>
      <c r="AZ20" s="24"/>
      <c r="BA20" s="24"/>
      <c r="BB20" s="24"/>
      <c r="BC20" s="24"/>
      <c r="BD20" s="24"/>
      <c r="BE20" s="24"/>
      <c r="BF20" s="24"/>
      <c r="BG20" s="32"/>
      <c r="BH20" s="14">
        <f t="shared" si="0"/>
        <v>5587.2</v>
      </c>
      <c r="BI20" s="14">
        <f t="shared" si="1"/>
        <v>797.6</v>
      </c>
      <c r="BJ20" s="15">
        <v>4720.9</v>
      </c>
      <c r="BK20" s="15">
        <v>0</v>
      </c>
      <c r="BL20" s="15">
        <v>866.3</v>
      </c>
      <c r="BM20" s="15">
        <v>797.6</v>
      </c>
      <c r="BN20" s="11"/>
    </row>
    <row r="21" spans="1:66" ht="15">
      <c r="A21" s="27" t="s">
        <v>34</v>
      </c>
      <c r="B21" s="28"/>
      <c r="C21" s="28"/>
      <c r="D21" s="28"/>
      <c r="E21" s="28"/>
      <c r="F21" s="28"/>
      <c r="G21" s="28"/>
      <c r="H21" s="29"/>
      <c r="I21" s="9"/>
      <c r="J21" s="30" t="s">
        <v>35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1"/>
      <c r="AW21" s="23" t="s">
        <v>20</v>
      </c>
      <c r="AX21" s="24"/>
      <c r="AY21" s="24"/>
      <c r="AZ21" s="24"/>
      <c r="BA21" s="24"/>
      <c r="BB21" s="24"/>
      <c r="BC21" s="24"/>
      <c r="BD21" s="24"/>
      <c r="BE21" s="24"/>
      <c r="BF21" s="24"/>
      <c r="BG21" s="32"/>
      <c r="BH21" s="14">
        <f t="shared" si="0"/>
        <v>12049</v>
      </c>
      <c r="BI21" s="14">
        <f t="shared" si="1"/>
        <v>17463.5</v>
      </c>
      <c r="BJ21" s="14">
        <f>SUM(BJ22:BJ24)</f>
        <v>11352.9</v>
      </c>
      <c r="BK21" s="14">
        <f>SUM(BK22:BK24)</f>
        <v>16576.4</v>
      </c>
      <c r="BL21" s="14">
        <f>SUM(BL22:BL24)</f>
        <v>696.1</v>
      </c>
      <c r="BM21" s="14">
        <f>SUM(BM22:BM24)</f>
        <v>887.1</v>
      </c>
      <c r="BN21" s="11"/>
    </row>
    <row r="22" spans="1:66" ht="15">
      <c r="A22" s="27" t="s">
        <v>36</v>
      </c>
      <c r="B22" s="28"/>
      <c r="C22" s="28"/>
      <c r="D22" s="28"/>
      <c r="E22" s="28"/>
      <c r="F22" s="28"/>
      <c r="G22" s="28"/>
      <c r="H22" s="29"/>
      <c r="I22" s="9"/>
      <c r="J22" s="30" t="s">
        <v>37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1"/>
      <c r="AW22" s="23" t="s">
        <v>20</v>
      </c>
      <c r="AX22" s="24"/>
      <c r="AY22" s="24"/>
      <c r="AZ22" s="24"/>
      <c r="BA22" s="24"/>
      <c r="BB22" s="24"/>
      <c r="BC22" s="24"/>
      <c r="BD22" s="24"/>
      <c r="BE22" s="24"/>
      <c r="BF22" s="24"/>
      <c r="BG22" s="32"/>
      <c r="BH22" s="14">
        <f t="shared" si="0"/>
        <v>6389.9</v>
      </c>
      <c r="BI22" s="14">
        <f t="shared" si="1"/>
        <v>7576.9</v>
      </c>
      <c r="BJ22" s="15">
        <v>6389.9</v>
      </c>
      <c r="BK22" s="15">
        <v>7576.9</v>
      </c>
      <c r="BL22" s="15">
        <v>0</v>
      </c>
      <c r="BM22" s="15">
        <v>0</v>
      </c>
      <c r="BN22" s="11"/>
    </row>
    <row r="23" spans="1:66" ht="15" customHeight="1">
      <c r="A23" s="27" t="s">
        <v>38</v>
      </c>
      <c r="B23" s="28"/>
      <c r="C23" s="28"/>
      <c r="D23" s="28"/>
      <c r="E23" s="28"/>
      <c r="F23" s="28"/>
      <c r="G23" s="28"/>
      <c r="H23" s="29"/>
      <c r="I23" s="9"/>
      <c r="J23" s="30" t="s">
        <v>39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1"/>
      <c r="AW23" s="23" t="s">
        <v>20</v>
      </c>
      <c r="AX23" s="24"/>
      <c r="AY23" s="24"/>
      <c r="AZ23" s="24"/>
      <c r="BA23" s="24"/>
      <c r="BB23" s="24"/>
      <c r="BC23" s="24"/>
      <c r="BD23" s="24"/>
      <c r="BE23" s="24"/>
      <c r="BF23" s="24"/>
      <c r="BG23" s="32"/>
      <c r="BH23" s="14">
        <f t="shared" si="0"/>
        <v>68.5</v>
      </c>
      <c r="BI23" s="14">
        <f t="shared" si="1"/>
        <v>122.3</v>
      </c>
      <c r="BJ23" s="15">
        <v>61.8</v>
      </c>
      <c r="BK23" s="15">
        <v>116.3</v>
      </c>
      <c r="BL23" s="15">
        <v>6.7</v>
      </c>
      <c r="BM23" s="15">
        <v>6</v>
      </c>
      <c r="BN23" s="11"/>
    </row>
    <row r="24" spans="1:66" ht="15" customHeight="1">
      <c r="A24" s="27" t="s">
        <v>40</v>
      </c>
      <c r="B24" s="28"/>
      <c r="C24" s="28"/>
      <c r="D24" s="28"/>
      <c r="E24" s="28"/>
      <c r="F24" s="28"/>
      <c r="G24" s="28"/>
      <c r="H24" s="29"/>
      <c r="I24" s="9"/>
      <c r="J24" s="30" t="s">
        <v>41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1"/>
      <c r="AW24" s="23" t="s">
        <v>20</v>
      </c>
      <c r="AX24" s="24"/>
      <c r="AY24" s="24"/>
      <c r="AZ24" s="24"/>
      <c r="BA24" s="24"/>
      <c r="BB24" s="24"/>
      <c r="BC24" s="24"/>
      <c r="BD24" s="24"/>
      <c r="BE24" s="24"/>
      <c r="BF24" s="24"/>
      <c r="BG24" s="32"/>
      <c r="BH24" s="14">
        <f t="shared" si="0"/>
        <v>5590.599999999999</v>
      </c>
      <c r="BI24" s="14">
        <f t="shared" si="1"/>
        <v>9764.300000000001</v>
      </c>
      <c r="BJ24" s="15">
        <f>-BJ23-BJ22+11352.9</f>
        <v>4901.2</v>
      </c>
      <c r="BK24" s="15">
        <f>-BK23-BK22+16576.4</f>
        <v>8883.2</v>
      </c>
      <c r="BL24" s="15">
        <f>696.1-BL23-BL22</f>
        <v>689.4</v>
      </c>
      <c r="BM24" s="15">
        <f>-BM23-BM22+887.1</f>
        <v>881.1</v>
      </c>
      <c r="BN24" s="11"/>
    </row>
    <row r="25" spans="1:66" ht="15" customHeight="1">
      <c r="A25" s="27" t="s">
        <v>42</v>
      </c>
      <c r="B25" s="28"/>
      <c r="C25" s="28"/>
      <c r="D25" s="28"/>
      <c r="E25" s="28"/>
      <c r="F25" s="28"/>
      <c r="G25" s="28"/>
      <c r="H25" s="29"/>
      <c r="I25" s="9"/>
      <c r="J25" s="30" t="s">
        <v>43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1"/>
      <c r="AW25" s="23" t="s">
        <v>20</v>
      </c>
      <c r="AX25" s="24"/>
      <c r="AY25" s="24"/>
      <c r="AZ25" s="24"/>
      <c r="BA25" s="24"/>
      <c r="BB25" s="24"/>
      <c r="BC25" s="24"/>
      <c r="BD25" s="24"/>
      <c r="BE25" s="24"/>
      <c r="BF25" s="24"/>
      <c r="BG25" s="32"/>
      <c r="BH25" s="14">
        <f t="shared" si="0"/>
        <v>9480.800000000003</v>
      </c>
      <c r="BI25" s="14">
        <f t="shared" si="1"/>
        <v>26085.69999999999</v>
      </c>
      <c r="BJ25" s="14">
        <f>BJ14-BJ15-BJ32</f>
        <v>8345.200000000003</v>
      </c>
      <c r="BK25" s="14">
        <f>BK14-BK15</f>
        <v>28519.59999999999</v>
      </c>
      <c r="BL25" s="14">
        <f>BL14-BL15</f>
        <v>1135.6000000000004</v>
      </c>
      <c r="BM25" s="14">
        <f>BM14-BM15</f>
        <v>-2433.9000000000005</v>
      </c>
      <c r="BN25" s="11"/>
    </row>
    <row r="26" spans="1:66" ht="15" customHeight="1">
      <c r="A26" s="27" t="s">
        <v>44</v>
      </c>
      <c r="B26" s="28"/>
      <c r="C26" s="28"/>
      <c r="D26" s="28"/>
      <c r="E26" s="28"/>
      <c r="F26" s="28"/>
      <c r="G26" s="28"/>
      <c r="H26" s="29"/>
      <c r="I26" s="9"/>
      <c r="J26" s="30" t="s">
        <v>45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1"/>
      <c r="AW26" s="23" t="s">
        <v>20</v>
      </c>
      <c r="AX26" s="24"/>
      <c r="AY26" s="24"/>
      <c r="AZ26" s="24"/>
      <c r="BA26" s="24"/>
      <c r="BB26" s="24"/>
      <c r="BC26" s="24"/>
      <c r="BD26" s="24"/>
      <c r="BE26" s="24"/>
      <c r="BF26" s="24"/>
      <c r="BG26" s="32"/>
      <c r="BH26" s="14">
        <f t="shared" si="0"/>
        <v>1645.5</v>
      </c>
      <c r="BI26" s="14">
        <f t="shared" si="1"/>
        <v>4256</v>
      </c>
      <c r="BJ26" s="15">
        <v>1437.5</v>
      </c>
      <c r="BK26" s="15">
        <v>4256</v>
      </c>
      <c r="BL26" s="15">
        <v>208</v>
      </c>
      <c r="BM26" s="15">
        <v>0</v>
      </c>
      <c r="BN26" s="11"/>
    </row>
    <row r="27" spans="1:66" ht="15" customHeight="1">
      <c r="A27" s="27" t="s">
        <v>46</v>
      </c>
      <c r="B27" s="28"/>
      <c r="C27" s="28"/>
      <c r="D27" s="28"/>
      <c r="E27" s="28"/>
      <c r="F27" s="28"/>
      <c r="G27" s="28"/>
      <c r="H27" s="29"/>
      <c r="I27" s="9"/>
      <c r="J27" s="30" t="s">
        <v>47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1"/>
      <c r="AW27" s="23" t="s">
        <v>20</v>
      </c>
      <c r="AX27" s="24"/>
      <c r="AY27" s="24"/>
      <c r="AZ27" s="24"/>
      <c r="BA27" s="24"/>
      <c r="BB27" s="24"/>
      <c r="BC27" s="24"/>
      <c r="BD27" s="24"/>
      <c r="BE27" s="24"/>
      <c r="BF27" s="24"/>
      <c r="BG27" s="32"/>
      <c r="BH27" s="14">
        <f t="shared" si="0"/>
        <v>0</v>
      </c>
      <c r="BI27" s="14">
        <f t="shared" si="1"/>
        <v>0</v>
      </c>
      <c r="BJ27" s="15">
        <v>0</v>
      </c>
      <c r="BK27" s="15"/>
      <c r="BL27" s="15">
        <v>0</v>
      </c>
      <c r="BM27" s="14">
        <v>0</v>
      </c>
      <c r="BN27" s="11"/>
    </row>
    <row r="28" spans="1:66" ht="30" customHeight="1">
      <c r="A28" s="27" t="s">
        <v>48</v>
      </c>
      <c r="B28" s="28"/>
      <c r="C28" s="28"/>
      <c r="D28" s="28"/>
      <c r="E28" s="28"/>
      <c r="F28" s="28"/>
      <c r="G28" s="28"/>
      <c r="H28" s="29"/>
      <c r="I28" s="9"/>
      <c r="J28" s="30" t="s">
        <v>49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1"/>
      <c r="AW28" s="23" t="s">
        <v>20</v>
      </c>
      <c r="AX28" s="24"/>
      <c r="AY28" s="24"/>
      <c r="AZ28" s="24"/>
      <c r="BA28" s="24"/>
      <c r="BB28" s="24"/>
      <c r="BC28" s="24"/>
      <c r="BD28" s="24"/>
      <c r="BE28" s="24"/>
      <c r="BF28" s="24"/>
      <c r="BG28" s="32"/>
      <c r="BH28" s="14">
        <f aca="true" t="shared" si="2" ref="BH28:BI31">BJ28+BL28</f>
        <v>0</v>
      </c>
      <c r="BI28" s="14">
        <f t="shared" si="2"/>
        <v>0</v>
      </c>
      <c r="BJ28" s="14">
        <v>0</v>
      </c>
      <c r="BK28" s="14">
        <v>0</v>
      </c>
      <c r="BL28" s="14">
        <v>0</v>
      </c>
      <c r="BM28" s="14">
        <v>0</v>
      </c>
      <c r="BN28" s="11"/>
    </row>
    <row r="29" spans="1:66" ht="30" customHeight="1">
      <c r="A29" s="27" t="s">
        <v>50</v>
      </c>
      <c r="B29" s="28"/>
      <c r="C29" s="28"/>
      <c r="D29" s="28"/>
      <c r="E29" s="28"/>
      <c r="F29" s="28"/>
      <c r="G29" s="28"/>
      <c r="H29" s="29"/>
      <c r="I29" s="9"/>
      <c r="J29" s="30" t="s">
        <v>51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1"/>
      <c r="AW29" s="23" t="s">
        <v>20</v>
      </c>
      <c r="AX29" s="24"/>
      <c r="AY29" s="24"/>
      <c r="AZ29" s="24"/>
      <c r="BA29" s="24"/>
      <c r="BB29" s="24"/>
      <c r="BC29" s="24"/>
      <c r="BD29" s="24"/>
      <c r="BE29" s="24"/>
      <c r="BF29" s="24"/>
      <c r="BG29" s="32"/>
      <c r="BH29" s="14">
        <f t="shared" si="2"/>
        <v>0</v>
      </c>
      <c r="BI29" s="14">
        <f t="shared" si="2"/>
        <v>0</v>
      </c>
      <c r="BJ29" s="14">
        <v>0</v>
      </c>
      <c r="BK29" s="14">
        <v>0</v>
      </c>
      <c r="BL29" s="14">
        <v>0</v>
      </c>
      <c r="BM29" s="14">
        <v>0</v>
      </c>
      <c r="BN29" s="11"/>
    </row>
    <row r="30" spans="1:66" ht="15" customHeight="1">
      <c r="A30" s="27" t="s">
        <v>52</v>
      </c>
      <c r="B30" s="28"/>
      <c r="C30" s="28"/>
      <c r="D30" s="28"/>
      <c r="E30" s="28"/>
      <c r="F30" s="28"/>
      <c r="G30" s="28"/>
      <c r="H30" s="29"/>
      <c r="I30" s="9"/>
      <c r="J30" s="30" t="s">
        <v>53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1"/>
      <c r="AW30" s="23" t="s">
        <v>20</v>
      </c>
      <c r="AX30" s="24"/>
      <c r="AY30" s="24"/>
      <c r="AZ30" s="24"/>
      <c r="BA30" s="24"/>
      <c r="BB30" s="24"/>
      <c r="BC30" s="24"/>
      <c r="BD30" s="24"/>
      <c r="BE30" s="24"/>
      <c r="BF30" s="24"/>
      <c r="BG30" s="32"/>
      <c r="BH30" s="14">
        <f t="shared" si="2"/>
        <v>0</v>
      </c>
      <c r="BI30" s="14">
        <f t="shared" si="2"/>
        <v>0</v>
      </c>
      <c r="BJ30" s="14">
        <v>0</v>
      </c>
      <c r="BK30" s="14">
        <v>0</v>
      </c>
      <c r="BL30" s="14">
        <v>0</v>
      </c>
      <c r="BM30" s="14">
        <v>0</v>
      </c>
      <c r="BN30" s="11"/>
    </row>
    <row r="31" spans="1:66" ht="15" customHeight="1">
      <c r="A31" s="27" t="s">
        <v>54</v>
      </c>
      <c r="B31" s="28"/>
      <c r="C31" s="28"/>
      <c r="D31" s="28"/>
      <c r="E31" s="28"/>
      <c r="F31" s="28"/>
      <c r="G31" s="28"/>
      <c r="H31" s="29"/>
      <c r="I31" s="9"/>
      <c r="J31" s="30" t="s">
        <v>55</v>
      </c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1"/>
      <c r="AW31" s="23" t="s">
        <v>20</v>
      </c>
      <c r="AX31" s="24"/>
      <c r="AY31" s="24"/>
      <c r="AZ31" s="24"/>
      <c r="BA31" s="24"/>
      <c r="BB31" s="24"/>
      <c r="BC31" s="24"/>
      <c r="BD31" s="24"/>
      <c r="BE31" s="24"/>
      <c r="BF31" s="24"/>
      <c r="BG31" s="32"/>
      <c r="BH31" s="14">
        <f t="shared" si="2"/>
        <v>0</v>
      </c>
      <c r="BI31" s="14">
        <f t="shared" si="2"/>
        <v>0</v>
      </c>
      <c r="BJ31" s="14">
        <v>0</v>
      </c>
      <c r="BK31" s="14">
        <v>0</v>
      </c>
      <c r="BL31" s="14">
        <v>0</v>
      </c>
      <c r="BM31" s="14">
        <v>0</v>
      </c>
      <c r="BN31" s="11"/>
    </row>
    <row r="32" spans="1:66" ht="60.75" customHeight="1">
      <c r="A32" s="27" t="s">
        <v>56</v>
      </c>
      <c r="B32" s="28"/>
      <c r="C32" s="28"/>
      <c r="D32" s="28"/>
      <c r="E32" s="28"/>
      <c r="F32" s="28"/>
      <c r="G32" s="28"/>
      <c r="H32" s="29"/>
      <c r="I32" s="9"/>
      <c r="J32" s="30" t="s">
        <v>57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1"/>
      <c r="AW32" s="23" t="s">
        <v>20</v>
      </c>
      <c r="AX32" s="24"/>
      <c r="AY32" s="24"/>
      <c r="AZ32" s="24"/>
      <c r="BA32" s="24"/>
      <c r="BB32" s="24"/>
      <c r="BC32" s="24"/>
      <c r="BD32" s="24"/>
      <c r="BE32" s="24"/>
      <c r="BF32" s="24"/>
      <c r="BG32" s="32"/>
      <c r="BH32" s="14">
        <f t="shared" si="0"/>
        <v>1798.6</v>
      </c>
      <c r="BI32" s="14">
        <f t="shared" si="1"/>
        <v>0</v>
      </c>
      <c r="BJ32" s="14">
        <v>1798.6</v>
      </c>
      <c r="BK32" s="14">
        <v>0</v>
      </c>
      <c r="BL32" s="14">
        <v>0</v>
      </c>
      <c r="BM32" s="14">
        <v>0</v>
      </c>
      <c r="BN32" s="11"/>
    </row>
    <row r="33" spans="1:66" ht="30" customHeight="1">
      <c r="A33" s="27" t="s">
        <v>58</v>
      </c>
      <c r="B33" s="28"/>
      <c r="C33" s="28"/>
      <c r="D33" s="28"/>
      <c r="E33" s="28"/>
      <c r="F33" s="28"/>
      <c r="G33" s="28"/>
      <c r="H33" s="29"/>
      <c r="I33" s="9"/>
      <c r="J33" s="30" t="s">
        <v>59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1"/>
      <c r="AW33" s="23" t="s">
        <v>20</v>
      </c>
      <c r="AX33" s="24"/>
      <c r="AY33" s="24"/>
      <c r="AZ33" s="24"/>
      <c r="BA33" s="24"/>
      <c r="BB33" s="24"/>
      <c r="BC33" s="24"/>
      <c r="BD33" s="24"/>
      <c r="BE33" s="24"/>
      <c r="BF33" s="24"/>
      <c r="BG33" s="32"/>
      <c r="BH33" s="14">
        <f t="shared" si="0"/>
        <v>0</v>
      </c>
      <c r="BI33" s="14">
        <f t="shared" si="1"/>
        <v>4976.3</v>
      </c>
      <c r="BJ33" s="14">
        <f>BJ17+BJ19</f>
        <v>0</v>
      </c>
      <c r="BK33" s="14">
        <f>BK17+BK19</f>
        <v>4694.7</v>
      </c>
      <c r="BL33" s="14">
        <f>BL17+BL19</f>
        <v>0</v>
      </c>
      <c r="BM33" s="14">
        <f>BM17+BM19</f>
        <v>281.59999999999997</v>
      </c>
      <c r="BN33" s="11"/>
    </row>
    <row r="34" spans="1:66" ht="45" customHeight="1">
      <c r="A34" s="27" t="s">
        <v>60</v>
      </c>
      <c r="B34" s="28"/>
      <c r="C34" s="28"/>
      <c r="D34" s="28"/>
      <c r="E34" s="28"/>
      <c r="F34" s="28"/>
      <c r="G34" s="28"/>
      <c r="H34" s="29"/>
      <c r="I34" s="9"/>
      <c r="J34" s="30" t="s">
        <v>61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1"/>
      <c r="AW34" s="23" t="s">
        <v>20</v>
      </c>
      <c r="AX34" s="24"/>
      <c r="AY34" s="24"/>
      <c r="AZ34" s="24"/>
      <c r="BA34" s="24"/>
      <c r="BB34" s="24"/>
      <c r="BC34" s="24"/>
      <c r="BD34" s="24"/>
      <c r="BE34" s="24"/>
      <c r="BF34" s="24"/>
      <c r="BG34" s="32"/>
      <c r="BH34" s="14">
        <f t="shared" si="0"/>
        <v>39053.799999999996</v>
      </c>
      <c r="BI34" s="14">
        <f t="shared" si="1"/>
        <v>47805.2</v>
      </c>
      <c r="BJ34" s="15">
        <v>35731.2</v>
      </c>
      <c r="BK34" s="15">
        <f>BK35+4405</f>
        <v>47805.2</v>
      </c>
      <c r="BL34" s="15">
        <v>3322.6</v>
      </c>
      <c r="BM34" s="15">
        <v>0</v>
      </c>
      <c r="BN34" s="11"/>
    </row>
    <row r="35" spans="1:66" ht="45" customHeight="1">
      <c r="A35" s="27" t="s">
        <v>21</v>
      </c>
      <c r="B35" s="28"/>
      <c r="C35" s="28"/>
      <c r="D35" s="28"/>
      <c r="E35" s="28"/>
      <c r="F35" s="28"/>
      <c r="G35" s="28"/>
      <c r="H35" s="29"/>
      <c r="I35" s="9"/>
      <c r="J35" s="30" t="s">
        <v>62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1"/>
      <c r="AW35" s="23" t="s">
        <v>20</v>
      </c>
      <c r="AX35" s="24"/>
      <c r="AY35" s="24"/>
      <c r="AZ35" s="24"/>
      <c r="BA35" s="24"/>
      <c r="BB35" s="24"/>
      <c r="BC35" s="24"/>
      <c r="BD35" s="24"/>
      <c r="BE35" s="24"/>
      <c r="BF35" s="24"/>
      <c r="BG35" s="32"/>
      <c r="BH35" s="14">
        <f t="shared" si="0"/>
        <v>39053.799999999996</v>
      </c>
      <c r="BI35" s="14">
        <f t="shared" si="1"/>
        <v>49573.5</v>
      </c>
      <c r="BJ35" s="15">
        <f>BJ34</f>
        <v>35731.2</v>
      </c>
      <c r="BK35" s="15">
        <v>43400.2</v>
      </c>
      <c r="BL35" s="15">
        <f>BL34</f>
        <v>3322.6</v>
      </c>
      <c r="BM35" s="15">
        <v>6173.3</v>
      </c>
      <c r="BN35" s="11"/>
    </row>
    <row r="36" ht="9.75" customHeight="1"/>
    <row r="37" spans="1:65" s="2" customFormat="1" ht="12.75">
      <c r="A37" s="2" t="s">
        <v>63</v>
      </c>
      <c r="BI37" s="13"/>
      <c r="BJ37" s="13"/>
      <c r="BK37" s="13"/>
      <c r="BL37" s="13"/>
      <c r="BM37" s="13"/>
    </row>
    <row r="38" spans="1:66" s="2" customFormat="1" ht="32.25" customHeight="1">
      <c r="A38" s="38" t="s">
        <v>64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</row>
    <row r="39" spans="1:66" s="2" customFormat="1" ht="25.5" customHeight="1">
      <c r="A39" s="38" t="s">
        <v>65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</row>
    <row r="40" spans="1:66" s="2" customFormat="1" ht="25.5" customHeight="1">
      <c r="A40" s="38" t="s">
        <v>66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</row>
    <row r="41" ht="3" customHeight="1"/>
  </sheetData>
  <mergeCells count="87">
    <mergeCell ref="A38:BN38"/>
    <mergeCell ref="A39:BN39"/>
    <mergeCell ref="A40:BN40"/>
    <mergeCell ref="A34:H34"/>
    <mergeCell ref="J34:AV34"/>
    <mergeCell ref="AW34:BG34"/>
    <mergeCell ref="A35:H35"/>
    <mergeCell ref="J35:AV35"/>
    <mergeCell ref="AW35:BG35"/>
    <mergeCell ref="A32:H32"/>
    <mergeCell ref="J32:AV32"/>
    <mergeCell ref="AW32:BG32"/>
    <mergeCell ref="A33:H33"/>
    <mergeCell ref="J33:AV33"/>
    <mergeCell ref="AW33:BG33"/>
    <mergeCell ref="A30:H30"/>
    <mergeCell ref="J30:AV30"/>
    <mergeCell ref="AW30:BG30"/>
    <mergeCell ref="A31:H31"/>
    <mergeCell ref="J31:AV31"/>
    <mergeCell ref="AW31:BG31"/>
    <mergeCell ref="A28:H28"/>
    <mergeCell ref="J28:AV28"/>
    <mergeCell ref="AW28:BG28"/>
    <mergeCell ref="A29:H29"/>
    <mergeCell ref="J29:AV29"/>
    <mergeCell ref="AW29:BG29"/>
    <mergeCell ref="A26:H26"/>
    <mergeCell ref="J26:AV26"/>
    <mergeCell ref="AW26:BG26"/>
    <mergeCell ref="A27:H27"/>
    <mergeCell ref="J27:AV27"/>
    <mergeCell ref="AW27:BG27"/>
    <mergeCell ref="A24:H24"/>
    <mergeCell ref="J24:AV24"/>
    <mergeCell ref="AW24:BG24"/>
    <mergeCell ref="A25:H25"/>
    <mergeCell ref="J25:AV25"/>
    <mergeCell ref="AW25:BG25"/>
    <mergeCell ref="A22:H22"/>
    <mergeCell ref="J22:AV22"/>
    <mergeCell ref="AW22:BG22"/>
    <mergeCell ref="A23:H23"/>
    <mergeCell ref="J23:AV23"/>
    <mergeCell ref="AW23:BG23"/>
    <mergeCell ref="A20:H20"/>
    <mergeCell ref="J20:AV20"/>
    <mergeCell ref="AW20:BG20"/>
    <mergeCell ref="A21:H21"/>
    <mergeCell ref="J21:AV21"/>
    <mergeCell ref="AW21:BG21"/>
    <mergeCell ref="A18:H18"/>
    <mergeCell ref="J18:AV18"/>
    <mergeCell ref="AW18:BG18"/>
    <mergeCell ref="A19:H19"/>
    <mergeCell ref="J19:AV19"/>
    <mergeCell ref="AW19:BG19"/>
    <mergeCell ref="A16:H16"/>
    <mergeCell ref="J16:AV16"/>
    <mergeCell ref="AW16:BG16"/>
    <mergeCell ref="A17:H17"/>
    <mergeCell ref="J17:AV17"/>
    <mergeCell ref="AW17:BG17"/>
    <mergeCell ref="A14:H14"/>
    <mergeCell ref="J14:AV14"/>
    <mergeCell ref="AW14:BG14"/>
    <mergeCell ref="A15:H15"/>
    <mergeCell ref="J15:AV15"/>
    <mergeCell ref="AW15:BG15"/>
    <mergeCell ref="BJ11:BK11"/>
    <mergeCell ref="BL11:BM11"/>
    <mergeCell ref="BN11:BN12"/>
    <mergeCell ref="A13:H13"/>
    <mergeCell ref="J13:AV13"/>
    <mergeCell ref="AW13:BG13"/>
    <mergeCell ref="A11:H12"/>
    <mergeCell ref="I11:AV12"/>
    <mergeCell ref="AW11:BG12"/>
    <mergeCell ref="BH11:BI11"/>
    <mergeCell ref="A9:BN9"/>
    <mergeCell ref="BH10:BI10"/>
    <mergeCell ref="BJ10:BK10"/>
    <mergeCell ref="BL10:BM10"/>
    <mergeCell ref="A2:AV2"/>
    <mergeCell ref="A6:BN6"/>
    <mergeCell ref="A7:BN7"/>
    <mergeCell ref="A8:BN8"/>
  </mergeCells>
  <printOptions/>
  <pageMargins left="0.75" right="0.75" top="1" bottom="1" header="0.5" footer="0.5"/>
  <pageSetup blackAndWhite="1" fitToHeight="1" fitToWidth="1" horizontalDpi="600" verticalDpi="600" orientation="portrait" paperSize="9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Filatova</dc:creator>
  <cp:keywords/>
  <dc:description/>
  <cp:lastModifiedBy>Kopylova</cp:lastModifiedBy>
  <cp:lastPrinted>2014-04-03T07:07:13Z</cp:lastPrinted>
  <dcterms:created xsi:type="dcterms:W3CDTF">2013-04-18T08:20:18Z</dcterms:created>
  <dcterms:modified xsi:type="dcterms:W3CDTF">2014-04-03T07:07:25Z</dcterms:modified>
  <cp:category/>
  <cp:version/>
  <cp:contentType/>
  <cp:contentStatus/>
</cp:coreProperties>
</file>